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<sst xmlns="http://schemas.openxmlformats.org/spreadsheetml/2006/main" uniqueCount="50">
  <si>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Service name</t>
  </si>
  <si>
    <t>Organisation</t>
  </si>
  <si>
    <t>Deliverable type</t>
  </si>
  <si>
    <t>URL</t>
  </si>
  <si>
    <t>Email address</t>
  </si>
  <si>
    <t>Category</t>
  </si>
  <si>
    <t>Fees</t>
  </si>
  <si>
    <t>Attending type</t>
  </si>
  <si>
    <t>Attending access</t>
  </si>
  <si>
    <t>Wait time</t>
  </si>
  <si>
    <t>Referral process</t>
  </si>
  <si>
    <t>View on LocalLeeds</t>
  </si>
  <si>
    <t>Patient Ambassadors</t>
  </si>
  <si>
    <t>Hamara Healthy Living Centre</t>
  </si>
  <si>
    <t>Advice</t>
  </si>
  <si>
    <t>home visit</t>
  </si>
  <si>
    <t>drop-in</t>
  </si>
  <si>
    <t>Befriending</t>
  </si>
  <si>
    <t>WiSE (Weatherby in Support of the Elderly)</t>
  </si>
  <si>
    <t>Other</t>
  </si>
  <si>
    <t>Self-referral</t>
  </si>
  <si>
    <t>Building Blocks - Life Skills for moving on</t>
  </si>
  <si>
    <t>New Wortley Community Centre</t>
  </si>
  <si>
    <t>Activities</t>
  </si>
  <si>
    <t>venue</t>
  </si>
  <si>
    <t>Listening &amp; Support Counselling Service</t>
  </si>
  <si>
    <t>Counselling</t>
  </si>
  <si>
    <t>appointment</t>
  </si>
  <si>
    <t>6 weeks</t>
  </si>
  <si>
    <t>Men's Walking Group</t>
  </si>
  <si>
    <t>outdoors</t>
  </si>
  <si>
    <t>Emotional Well-Being Service</t>
  </si>
  <si>
    <t>Barca</t>
  </si>
  <si>
    <t>Referral from a professional</t>
  </si>
  <si>
    <t>Women's Health and Wellbeing</t>
  </si>
  <si>
    <t>Black Health Initiative</t>
  </si>
  <si>
    <t>Men's Health and Wellbeing</t>
  </si>
  <si>
    <t>Teenage Health and Wellbeing</t>
  </si>
  <si>
    <t>BME Cancer Voice</t>
  </si>
  <si>
    <t>Offender Support Team Service</t>
  </si>
  <si>
    <t>Urban Task Force</t>
  </si>
  <si>
    <t>Mental Health Support</t>
  </si>
  <si>
    <t>Shantona Women's and Family Centre</t>
  </si>
  <si>
    <t>Linking Leeds social prescribing service</t>
  </si>
  <si>
    <t>Linking Leeds</t>
  </si>
  <si>
    <t>phone</t>
  </si>
  <si>
    <t>Complex Needs</t>
  </si>
  <si>
    <t>The Climate Cafe</t>
  </si>
  <si>
    <t>LS14 Trust</t>
  </si>
  <si>
    <t>null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</si>
</sst>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>
      <c r="A2" t="s">
        <v>12</v>
      </c>
      <c r="B2" t="s">
        <v>13</v>
      </c>
      <c r="C2" t="s">
        <v>14</v>
      </c>
      <c r="D2" t="str">
        <f>HYPERLINK("https://www.bhrprimarycarenetwork.co.uk/services/","Website")</f>
        <v>0</v>
      </c>
      <c r="E2" t="str">
        <f>HYPERLINK("mailto:admin@hamara.co.uk","admin@hamara.co.uk")</f>
        <v>0</v>
      </c>
      <c r="G2" t="s">
        <v>15</v>
      </c>
      <c r="H2" t="s">
        <v>16</v>
      </c>
      <c r="K2" t="str">
        <f>HYPERLINK("https://localleeds.org.uk/service/df9fa30f-fe45-4474-85ea-f087bc8e1767","View on LocalLeeds")</f>
        <v>0</v>
      </c>
    </row>
    <row r="3" spans="1:12">
      <c r="A3" t="s">
        <v>17</v>
      </c>
      <c r="B3" t="s">
        <v>18</v>
      </c>
      <c r="C3" t="s">
        <v>19</v>
      </c>
      <c r="D3" t="str">
        <f>HYPERLINK("https://w-ise.org.uk","Website")</f>
        <v>0</v>
      </c>
      <c r="E3" t="str">
        <f>HYPERLINK("mailto:info@w-ise.org.uk","info@w-ise.org.uk")</f>
        <v>0</v>
      </c>
      <c r="G3" t="s">
        <v>15</v>
      </c>
      <c r="H3" t="s">
        <v>20</v>
      </c>
      <c r="K3" t="str">
        <f>HYPERLINK("https://localleeds.org.uk/service/82d79763-1f81-4283-934a-f3225fd1509a","View on LocalLeeds")</f>
        <v>0</v>
      </c>
    </row>
    <row r="4" spans="1:12">
      <c r="A4" t="s">
        <v>21</v>
      </c>
      <c r="B4" t="s">
        <v>22</v>
      </c>
      <c r="C4" t="s">
        <v>23</v>
      </c>
      <c r="D4" t="str">
        <f>HYPERLINK("www.newwortleycc.org.uk","Website")</f>
        <v>0</v>
      </c>
      <c r="E4" t="str">
        <f>HYPERLINK("mailto:andrea.edwards@newwortleycc.org","andrea.edwards@newwortleycc.org")</f>
        <v>0</v>
      </c>
      <c r="G4" t="s">
        <v>24</v>
      </c>
      <c r="H4" t="s">
        <v>16</v>
      </c>
      <c r="K4" t="str">
        <f>HYPERLINK("https://localleeds.org.uk/service/48804857-b86e-443d-a70f-e709a07191d3","View on LocalLeeds")</f>
        <v>0</v>
      </c>
    </row>
    <row r="5" spans="1:12">
      <c r="A5" t="s">
        <v>25</v>
      </c>
      <c r="B5" t="s">
        <v>22</v>
      </c>
      <c r="C5" t="s">
        <v>26</v>
      </c>
      <c r="D5" t="str">
        <f>HYPERLINK("www.newwortleycc.org.uk","Website")</f>
        <v>0</v>
      </c>
      <c r="E5" t="str">
        <f>HYPERLINK("mailto:andrea.edwards@newwortleycc.org","andrea.edwards@newwortleycc.org")</f>
        <v>0</v>
      </c>
      <c r="G5" t="s">
        <v>24</v>
      </c>
      <c r="H5" t="s">
        <v>27</v>
      </c>
      <c r="I5" t="s">
        <v>28</v>
      </c>
      <c r="K5" t="str">
        <f>HYPERLINK("https://localleeds.org.uk/service/b4fb844f-109e-4232-b1ba-683b3055d943","View on LocalLeeds")</f>
        <v>0</v>
      </c>
    </row>
    <row r="6" spans="1:12">
      <c r="A6" t="s">
        <v>29</v>
      </c>
      <c r="B6" t="s">
        <v>22</v>
      </c>
      <c r="C6" t="s">
        <v>23</v>
      </c>
      <c r="D6" t="str">
        <f>HYPERLINK("www.newwortleycc.org.uk","Website")</f>
        <v>0</v>
      </c>
      <c r="E6" t="str">
        <f>HYPERLINK("mailto:andrea.edwards@newwortleycc.org","andrea.edwards@newwortleycc.org")</f>
        <v>0</v>
      </c>
      <c r="G6" t="s">
        <v>30</v>
      </c>
      <c r="H6" t="s">
        <v>20</v>
      </c>
      <c r="K6" t="str">
        <f>HYPERLINK("https://localleeds.org.uk/service/b6ff8615-1974-4a26-99b9-3f73c74724be","View on LocalLeeds")</f>
        <v>0</v>
      </c>
    </row>
    <row r="7" spans="1:12">
      <c r="A7" t="s">
        <v>31</v>
      </c>
      <c r="B7" t="s">
        <v>32</v>
      </c>
      <c r="C7" t="s">
        <v>19</v>
      </c>
      <c r="D7" t="str">
        <f>HYPERLINK("https://www.barca-leeds.org/services/ewbs","Website")</f>
        <v>0</v>
      </c>
      <c r="E7" t="str">
        <f>HYPERLINK("mailto:amanda@barca-leeds.org","amanda@barca-leeds.org")</f>
        <v>0</v>
      </c>
      <c r="G7" t="s">
        <v>24</v>
      </c>
      <c r="H7" t="s">
        <v>33</v>
      </c>
      <c r="K7" t="str">
        <f>HYPERLINK("https://localleeds.org.uk/service/68490622-9c06-471c-97d2-11da99317237","View on LocalLeeds")</f>
        <v>0</v>
      </c>
    </row>
    <row r="8" spans="1:12">
      <c r="A8" t="s">
        <v>34</v>
      </c>
      <c r="B8" t="s">
        <v>35</v>
      </c>
      <c r="C8" t="s">
        <v>14</v>
      </c>
      <c r="D8" t="str">
        <f>HYPERLINK("www.blackhealthinitiative.org","Website")</f>
        <v>0</v>
      </c>
      <c r="E8" t="str">
        <f>HYPERLINK("mailto:admin@bhileeds.org.uk","admin@bhileeds.org.uk")</f>
        <v>0</v>
      </c>
      <c r="G8" t="s">
        <v>24</v>
      </c>
      <c r="H8" t="s">
        <v>16</v>
      </c>
      <c r="K8" t="str">
        <f>HYPERLINK("https://localleeds.org.uk/service/6234f79a-f429-4587-8d9e-96a298fa0414","View on LocalLeeds")</f>
        <v>0</v>
      </c>
    </row>
    <row r="9" spans="1:12">
      <c r="A9" t="s">
        <v>36</v>
      </c>
      <c r="B9" t="s">
        <v>35</v>
      </c>
      <c r="C9" t="s">
        <v>14</v>
      </c>
      <c r="D9" t="str">
        <f>HYPERLINK("www.blackhealthinitiative.org","Website")</f>
        <v>0</v>
      </c>
      <c r="E9" t="str">
        <f>HYPERLINK("mailto:admin@bhileeds.org.uk","admin@bhileeds.org.uk")</f>
        <v>0</v>
      </c>
      <c r="G9" t="s">
        <v>24</v>
      </c>
      <c r="H9" t="s">
        <v>16</v>
      </c>
      <c r="K9" t="str">
        <f>HYPERLINK("https://localleeds.org.uk/service/cce5b880-c87c-4a2f-ba9e-f0a2fb62d51c","View on LocalLeeds")</f>
        <v>0</v>
      </c>
    </row>
    <row r="10" spans="1:12">
      <c r="A10" t="s">
        <v>37</v>
      </c>
      <c r="B10" t="s">
        <v>35</v>
      </c>
      <c r="C10" t="s">
        <v>14</v>
      </c>
      <c r="D10" t="str">
        <f>HYPERLINK("www.blackhealthinitiative.org","Website")</f>
        <v>0</v>
      </c>
      <c r="E10" t="str">
        <f>HYPERLINK("mailto:admin@bhileeds.org.uk","admin@bhileeds.org.uk")</f>
        <v>0</v>
      </c>
      <c r="G10" t="s">
        <v>24</v>
      </c>
      <c r="H10" t="s">
        <v>16</v>
      </c>
      <c r="K10" t="str">
        <f>HYPERLINK("https://localleeds.org.uk/service/a56daa07-97ac-45b8-b529-dcc2e29c9ed4","View on LocalLeeds")</f>
        <v>0</v>
      </c>
    </row>
    <row r="11" spans="1:12">
      <c r="A11" t="s">
        <v>38</v>
      </c>
      <c r="B11" t="s">
        <v>35</v>
      </c>
      <c r="C11" t="s">
        <v>14</v>
      </c>
      <c r="D11" t="str">
        <f>HYPERLINK("www.blackhealthinitiative.org","Website")</f>
        <v>0</v>
      </c>
      <c r="E11" t="str">
        <f>HYPERLINK("mailto:admin@bhileeds.org.uk","admin@bhileeds.org.uk")</f>
        <v>0</v>
      </c>
      <c r="G11" t="s">
        <v>24</v>
      </c>
      <c r="H11" t="s">
        <v>16</v>
      </c>
      <c r="K11" t="str">
        <f>HYPERLINK("https://localleeds.org.uk/service/dba787cc-1d8d-457e-a79f-d6126e70c148","View on LocalLeeds")</f>
        <v>0</v>
      </c>
    </row>
    <row r="12" spans="1:12">
      <c r="A12" t="s">
        <v>39</v>
      </c>
      <c r="B12" t="s">
        <v>22</v>
      </c>
      <c r="C12" t="s">
        <v>14</v>
      </c>
      <c r="D12" t="str">
        <f>HYPERLINK("www.newwortleycc.org.uk","Website")</f>
        <v>0</v>
      </c>
      <c r="E12" t="str">
        <f>HYPERLINK("mailto:andrea.edwards@newwortleycc.org","andrea.edwards@newwortleycc.org")</f>
        <v>0</v>
      </c>
      <c r="G12" t="s">
        <v>24</v>
      </c>
      <c r="H12" t="s">
        <v>20</v>
      </c>
      <c r="K12" t="str">
        <f>HYPERLINK("https://localleeds.org.uk/service/2246b4e2-b28b-4b7c-b227-b8928b10dee4","View on LocalLeeds")</f>
        <v>0</v>
      </c>
    </row>
    <row r="13" spans="1:12">
      <c r="A13" t="s">
        <v>40</v>
      </c>
      <c r="B13" t="s">
        <v>22</v>
      </c>
      <c r="C13" t="s">
        <v>23</v>
      </c>
      <c r="D13" t="str">
        <f>HYPERLINK("www.newwortleycc.org.uk","Website")</f>
        <v>0</v>
      </c>
      <c r="E13" t="str">
        <f>HYPERLINK("mailto:andrea.edwards@newwortleycc.org","andrea.edwards@newwortleycc.org")</f>
        <v>0</v>
      </c>
      <c r="G13" t="s">
        <v>30</v>
      </c>
      <c r="H13" t="s">
        <v>16</v>
      </c>
      <c r="K13" t="str">
        <f>HYPERLINK("https://localleeds.org.uk/service/31201164-e784-485f-a9ea-2e1ea47b9b9b","View on LocalLeeds")</f>
        <v>0</v>
      </c>
    </row>
    <row r="14" spans="1:12">
      <c r="A14" t="s">
        <v>41</v>
      </c>
      <c r="B14" t="s">
        <v>42</v>
      </c>
      <c r="C14" t="s">
        <v>19</v>
      </c>
      <c r="D14" t="str">
        <f>HYPERLINK("www.shantona.co.uk","Website")</f>
        <v>0</v>
      </c>
      <c r="E14" t="str">
        <f>HYPERLINK("mailto:admin@shantona.co.uk","admin@shantona.co.uk")</f>
        <v>0</v>
      </c>
      <c r="G14" t="s">
        <v>24</v>
      </c>
      <c r="H14" t="s">
        <v>33</v>
      </c>
      <c r="K14" t="str">
        <f>HYPERLINK("https://localleeds.org.uk/service/cde71bfe-ff59-4e36-954d-548bbb2878e6","View on LocalLeeds")</f>
        <v>0</v>
      </c>
    </row>
    <row r="15" spans="1:12">
      <c r="A15" t="s">
        <v>43</v>
      </c>
      <c r="B15" t="s">
        <v>44</v>
      </c>
      <c r="C15" t="s">
        <v>14</v>
      </c>
      <c r="D15" t="str">
        <f>HYPERLINK("https://linkingleeds.com/","Website")</f>
        <v>0</v>
      </c>
      <c r="E15" t="str">
        <f>HYPERLINK("mailto:linking.leeds@nhs.net","linking.leeds@nhs.net")</f>
        <v>0</v>
      </c>
      <c r="G15" t="s">
        <v>45</v>
      </c>
      <c r="H15" t="s">
        <v>20</v>
      </c>
      <c r="K15" t="str">
        <f>HYPERLINK("https://localleeds.org.uk/service/14b46933-d774-4c72-9ad6-78f1ecbdf08f","View on LocalLeeds")</f>
        <v>0</v>
      </c>
    </row>
    <row r="16" spans="1:12">
      <c r="A16" t="s">
        <v>46</v>
      </c>
      <c r="B16" t="s">
        <v>42</v>
      </c>
      <c r="C16" t="s">
        <v>19</v>
      </c>
      <c r="D16" t="str">
        <f>HYPERLINK("www.shantona.co.uk","Website")</f>
        <v>0</v>
      </c>
      <c r="E16" t="str">
        <f>HYPERLINK("mailto:admin@shantona.co.uk","admin@shantona.co.uk")</f>
        <v>0</v>
      </c>
      <c r="G16" t="s">
        <v>15</v>
      </c>
      <c r="H16" t="s">
        <v>33</v>
      </c>
      <c r="K16" t="str">
        <f>HYPERLINK("https://localleeds.org.uk/service/8168a420-46a7-4b46-9f4b-fc9ab779237b","View on LocalLeeds")</f>
        <v>0</v>
      </c>
    </row>
    <row r="17" spans="1:12">
      <c r="A17" t="s">
        <v>47</v>
      </c>
      <c r="B17" t="s">
        <v>48</v>
      </c>
      <c r="C17" t="s">
        <v>19</v>
      </c>
      <c r="D17" t="str">
        <f>HYPERLINK("www.ls14trust.org","Website")</f>
        <v>0</v>
      </c>
      <c r="E17" t="str">
        <f>HYPERLINK("mailto:info@ls14trust.org","info@ls14trust.org")</f>
        <v>0</v>
      </c>
      <c r="G17" t="s">
        <v>49</v>
      </c>
      <c r="H17" t="s">
        <v>49</v>
      </c>
      <c r="K17" t="str">
        <f>HYPERLINK("https://localleeds.org.uk/service/fa2e4441-cbc3-4468-b168-9f3f3cd2bf01","View on LocalLeeds")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2026-05-22T16:48:23+00:00</dcterms:created>
  <dcterms:modified xsi:type="dcterms:W3CDTF">2026-05-22T16:48:23+00:00</dcterms:modified>
  <dc:title>Untitled Spreadsheet</dc:title>
  <dc:description/>
  <dc:subject/>
  <cp:keywords/>
  <cp:category/>
</cp:coreProperties>
</file>